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AP\CARMEN AURORA\DESDE 2013\2024\MECI\resultado publicado\"/>
    </mc:Choice>
  </mc:AlternateContent>
  <xr:revisionPtr revIDLastSave="0" documentId="8_{AC16A3D4-686E-44AA-A097-29F9BAD4BDB7}" xr6:coauthVersionLast="47" xr6:coauthVersionMax="47" xr10:uidLastSave="{00000000-0000-0000-0000-000000000000}"/>
  <bookViews>
    <workbookView xWindow="-120" yWindow="-120" windowWidth="29040" windowHeight="15720" xr2:uid="{29075D29-C4BC-4F56-B5FC-DEC033F28B21}"/>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O33" i="1" s="1"/>
  <c r="E33" i="1"/>
  <c r="G31" i="1"/>
  <c r="O31" i="1" s="1"/>
  <c r="E31" i="1"/>
  <c r="G29" i="1"/>
  <c r="O29" i="1" s="1"/>
  <c r="E29" i="1"/>
  <c r="G27" i="1"/>
  <c r="O27" i="1" s="1"/>
  <c r="E27" i="1"/>
  <c r="G25" i="1"/>
  <c r="O25" i="1" s="1"/>
  <c r="E25" i="1"/>
  <c r="M7" i="1"/>
</calcChain>
</file>

<file path=xl/sharedStrings.xml><?xml version="1.0" encoding="utf-8"?>
<sst xmlns="http://schemas.openxmlformats.org/spreadsheetml/2006/main" count="37" uniqueCount="35">
  <si>
    <t>Nombre de la Entidad:</t>
  </si>
  <si>
    <t>AGENCIA LOGISTICA DE LAS FUERZAS MILITARES</t>
  </si>
  <si>
    <t>Periodo Evaluado:</t>
  </si>
  <si>
    <t>VIGENCIA 2024 SEGUNDO SEMESTRE</t>
  </si>
  <si>
    <t>Estado del sistema de Control Interno de la entidad</t>
  </si>
  <si>
    <t>Conclusión general sobre la evaluación del Sistema de Control Interno</t>
  </si>
  <si>
    <t>¿Están todos los componentes operando juntos y de manera integrada? (Si / en proceso / No) (Justifique su respuesta):</t>
  </si>
  <si>
    <t>Si</t>
  </si>
  <si>
    <t>Los componentes del Modelo Estándar de Control Interno (MECI) están operando de manera conjunta y articulada, en la Agencia Logistica de las Fuerzas Militares, permitiendo la adecuada gestión del Sistema de Control Interno. Se observa que los sistemas de información, los procesos de evaluación, el ambiente de control y los mecanismos de supervisión se encuentran alineados y en constante retroalimentación, garantizando la implementación del modelo.
la integración de los componentes del MECI se refleja en la coherencia de las actividades de control, el cumplimiento de los planes estratégicos y en el compromiso entidad para identificar, gestionar y mitigar riesgos de manera oportuna. La articulación de los distintos elementos permite a la Agencia, fortalecer la cultura organizacional y el desempeño institucional, asegurando el cumplimiento de los objetivos misionales y la mejora continua de los procesos.</t>
  </si>
  <si>
    <t>¿Es efectivo el sistema de control interno para los objetivos evaluados? (Si/No) (Justifique su respuesta):</t>
  </si>
  <si>
    <t>Para el segundo semestre de 2024 se evidencia mejoramiento en el Sistema de Control Interno en la Agencia Logística de las Fuerzas Militares, en especial en los componentes de Ambiente de Control, Evaluación de Riesgos y Monitoreo, demostrando efectividad en el cumplimiento de los objetivos evaluados, permitiendo identificar oportunidades de mejora en la administración y gestión de riesgos, evidenciando la mejora continua en la operación institucional. 
La efectividad del sistema de control interno se evidencia en la existencia y aplicación de controles, en la alineación de los procesos con los objetivos estratégicos y en la administración de los riesgos. No obstante, a través de los informes de auditoría, el permanente seguimiento a los planes de mejoramiento y la evaluación de desempeño institucional se han evidenciado oportunidades de mejora en el cumplimiento de requisitos normativos y operativos, que corrijan las brechas y aporten información necesaria y oportuna para la toma de decisiones.</t>
  </si>
  <si>
    <t>La entidad cuenta dentro de su Sistema de Control Interno, con una institucionalidad (Líneas de defensa)  que le permita la toma de decisiones frente al control (Si/No) (Justifique su respuesta):</t>
  </si>
  <si>
    <t>La Agencia Logística de las Fuerzas Militares cuenta con la estructura organizacional sólida dentro de su Sistema de Control Interno, adoptando el modelo de líneas de defensa, lo que facilita la toma de decisiones y el seguimiento en materia de control. La articulación entre los diferentes niveles de defensa permite la ejecución de mecanismos de supervisión y seguimiento y el desarrollo de la mejora continua de los procesos.
La implementación de las tres líneas de defensa dentro del Sistema de Control Interno de la Agencia Logística de las Fuerzas Militares garantiza, segregación de funciones y responsabilidades, fortaleciendo la gobernanza y la capacidad de respuesta ante riesgos y desviaciones. Según su responsabilidad, la primera línea, conformada por los responsables de los procesos, implementa controles operativos; la segunda línea, a través de instancias de supervisión y gestión del riesgo, brinda acompañamiento y monitoreo; y la tercera línea, representada por la auditoría interna y el control independiente, proporciona aseguramiento sobre la efectividad del sistema y contribuye, para la Agencia, a la toma de decisiones informadas, al cumplimiento normativo y a la eficiencia institucional.</t>
  </si>
  <si>
    <t>Componente</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</si>
  <si>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</si>
  <si>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</si>
  <si>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</si>
  <si>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</si>
  <si>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</si>
  <si>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Ambiente de control</t>
  </si>
  <si>
    <t xml:space="preserve">
Se continúa con la labor de sensibilización al personal de la entidad respecto del manejo de conflicto de intereses y de manejo de la información propia de la misión institucional, manteniendo los canales de pqrs disponibles para recibir tanto de los clientes internos como externos los comentarios positivos o negativos respecto de la gestión administrativa. asimismo la alta dirección diseña las actividades a ejecutar respecto de la siguiente vigencia, las cuales registra para posterior control en la herramienta suite vision empresarial.
Presenta debilidad en el análisis de las actividades ejecutadas respecto de  la administración y vigilancia de los puntos de control especialmente en la custodia y registro de inventarios administrativos y de gestión.
Respecto de la gerencia y administración del talento humano, se observan debilidades en cuanto a la evaluación del plan estratégico del talento humano y en el control de las vacantes que se generan con ocasión de la movilidad del servidor público que tiene la carrera administrativa.
</t>
  </si>
  <si>
    <t>FORTALEZAS
La entidad cuenta con el establecimiento e identificación de los principios y valores del servidor público.
Cuenta con el funcionamiento del sistema de control interno a través del Comité Institucional del sistema de Control. La alta Dirección es líder en seguimiento y control del sistema y de la gestión que se realiza en la entidad. La entidad establece la planeación estratégica, considera metas y objetivos, análisis de riesgo considerando las posibles afectaciones de su entorno. La entidad cuenta con políticas claras las cuales se comunican hacia los servidores públicos para el mantenimiento del control y seguimiento a la gestión.
DEBILIDADES:
Los puntos de control asociados a los riesgos institucionales deben ser objeto de revaluación y/o mejora para evitar la materialización de los riesgos. Evidenciando los análisis que realizan la primera y segunda línea de defensa.
Verificada la herramienta SVE, no se observa que se haya iniciado las actividades del PIC, esta en mora la herramienta.
Si bien es cierto se observa en la página web de la entidad el plan estratégico y del talento humano para la vigencia 2024, en la herramienta Suite Visión Empresarial, no se estableció actividad relacionada con la evaluación del retiro de personal.
La entidad ha reorganizado áreas de trabajo (BMC) en la Subdirección de Contratos; sin embargo, por falta de resultado y teniendo en cuenta el decreto de la planta 1753/17, debió reversar la decisión puesto que los cargos fueron ofertados a través de la CNSC.
La Dirección general ALFM continúa con las reuniones semanales de directivos; sin embargo, no se observan los informes de primera y segunda línea de defensa. No obstante la tercera línea de defensa ha publicado en la página web el resultado de las auditorías realizadas y  sus recomendaciones.
Verificada la herramienta SVE, no se observa que se haya iniciado la evaluación de las obligaciones de los contratistas por prestación de servicios. Los informes de supervisión no incluyen este ítem
En la SVE se observa para el objetivo estratégico 2. Consolidar el equipo ALFM que no fueron relacionadas actividades respecto del criterio evaluado</t>
  </si>
  <si>
    <t>Evaluación de riesgos</t>
  </si>
  <si>
    <t>La entidad cuenta con herramientas, manuales, políticas, guias y niveles de coordinación que procesan y verifican el funcionamiento del sistema de control interno de la ALFM, sin embargo las revistas externas e internas han observado reiteratividad en los puntos de control respecto de la gestión de las actividades de cada proceso.</t>
  </si>
  <si>
    <t>FORTALEZAS:
La alta direcciòn acorde con el anàlisis del entorno interno y externo define en los procesos y procedimientos los riesgos de posibles actos de corrupciòn, genera controles y realiza  monitoreo a las actividades desarrolladas. La alta direcciòn cuenta con el mecanismo para vincular las actividades del plan estratègico al plan de acciòn de la entidad.
DEBILIDADES
Mensualmente la oficina de control interno, reporta al comite institucional de control interno, el estado de la ejecución de los planes de mejora que aprueban los lideres de proceso respecto de los hallazgos observados en el ejercicio auditor con base en riesgos; sin embargo, no se ha considerado la falta de efectividad en las actividades realizadas y en la aplicación de los controles de los procedimiemtos, por lo cual para el lapso evaluado se evidencia el incremento de los hallazgos de auditoria y la reiteratividad en la solicitud de prorroga para culminar los que estan en ejecución.
la ALFM, cuenta con la planta de personal aprobada, en la cual no concurren las funciones en un solo cargo; ha reorganizado grupos internos de trabajo, acorde con resoluciones internas y suscribe contratos de prestación de servicios en apoyo a la gestión. En temas de carrera administrativa y la rotación de personal se presentan novedades que en un 90% son informadas a la CNSC, MD y otros entes como reclamo de posibles derechos dentro de esta modalidad de vinculación. No se ha observado la mejora en los puntos de control a fin de minimizar las inconsistencias administrativas en las actuaciones de la entidad.
Los riesgos materializados, reportados en los informes de auditoria, no han sido considerados para la formulación de acciones efectivas de corrección, ni de planes de mitigación, por parte de los lideres de proceso
 si bien es cierto en la plataforma sve, se observa el cargue de los riesgos con sus respectivos puntos de control y el acta de seguimiento por parte de la segunda linea de defensa frente a la conformación y ejecución de los riesgos institucionales, no se evidencia por ejemplo en el proceso de contratos la revaluación de los controles para: informes de supervisión, publicación en SecopII, revisión de etapa precontractual, entre otros. No se evidencia que la primera linea de defensa gestione actividades o acciones de mejora continua respecto de las observaciones en las auditorias internas y externas.</t>
  </si>
  <si>
    <t>Actividades de control</t>
  </si>
  <si>
    <t>La entidad tiene como herramienta de gestión la suite vision empresarial para el control de las actividades y registros que materializan la función misional, sin embargo este componentes se ve afectado en su porcentaje respecto de la medición anterior,  en cuanto al análisis de los planes de mejoramiento de los hallazgos y a la debilidad en la aplicación de las lineas de defensa en cada área funcional.</t>
  </si>
  <si>
    <t>Mediante la Directiva permanente No 11 ALDG - ALOAPII - 110 del 05 de julio de 2019: Dar instrucciones sobre la responsabilidad en la Administración del Riesgo en la Agencia Logística de las Fuerzan Militares. Se encuentra publicada en http://agencia.intranet/letodms/out/out.ViewDocu ment.php?documentid=6920, La misma no tuvo cambios durante los meses de noviembre y diciembre de 2019.</t>
  </si>
  <si>
    <t>Información y comunicación</t>
  </si>
  <si>
    <t>La entidad cuenta con bases, herramientas y sistemas de información que le permiten custodiar la información que recibe y procesa.
Se gestiona  con el cliente externo las pqrs a través de los buzones, libros , internet, código QR, en aras de mantener la satisfacción del cliente, asimismo hace reuniones de concertación de menus para el suministro de alimentación.
Se observa que los procesos de contratación son publicados en SECOP II.
Se evidencia que la entidad cuenta con el item de transparencia y acceso a la información pública conforme los llineamientos gubernamentales.</t>
  </si>
  <si>
    <t>FORTALEZA
La entidad cuenta con sistemas de informaciòn para la gestiòn, que permiten la captura y procesamiento de datos en tiempo real. La entidad ha implementado los puntos de control para el manejo y procesamiento de datos para el cumplimiento de los requerimientos. La entidad cuenta con canales externos definidos para comunicar la informaciòn de importancia para el ciudadano y para las partes interesadas, incluyendo a proveedores y contratistas de bienes y servicios. 
La entidad cuenta con canales digitales para la radicación o presentación de PQRS.
DEBILIDADES
La entidad aun on cuenta con las tablas de valoraciíon documental para el archivo institucional acunulado, no obstante ha iniciado con las actividades contractuales para llegar a este fin.
El Grupo Atención y Orientación ciudadana debe evaluar los requisitos para la comunicación anónima toda vez que al tomar contacto en el call center se requiere del número de cédula para recibir atención. En la página web item denuncias se solicita nombre e identificación.</t>
  </si>
  <si>
    <t xml:space="preserve">Monitoreo </t>
  </si>
  <si>
    <t>La entidad cuenta con la herramienta suite vision empresarial para el cargue de los planes, programas y proyectos institucionales, la calificación evidencia la debilidad observada en la aplicación de los puntos de control y en los análisis de cada registto por parte de la primera y segunda linea de defensa.</t>
  </si>
  <si>
    <t>FORTALEZA
Frente a las evaluaciones independientes la entidad establece, monitorea y controla la ejecuciòn y avance de los planes de mejoramiento en reuniones mensuales del Comité Institucional de Coordinación de Control Interno presididas por el director general de la ALFM y con la entrega mensual del Informe de Seguimiento a los Planes de Mejoramiento.
DEBILIDADES
Hace falta evidenciar en la herramienta SVE los informes de las lineas de defensa identificadas en el modelo del sistema de control interno.
Se debe asegurar las evidencias de los puntos de control
Aunque se ha mejorado, se debe continuar con el refuerzo en la calidad y cumplimiento los informes de supervisión y del control de la contratación.
Se debe reforzar los registros financieros y la calidad de los datos cargados en las herramientas de seguimiento que tiene la entidad.</t>
  </si>
  <si>
    <r>
      <rPr>
        <b/>
        <u/>
        <sz val="12"/>
        <color theme="0"/>
        <rFont val="Verdana"/>
        <family val="2"/>
      </rPr>
      <t xml:space="preserve"> Estado actual:</t>
    </r>
    <r>
      <rPr>
        <b/>
        <sz val="12"/>
        <color theme="0"/>
        <rFont val="Verdana"/>
        <family val="2"/>
      </rPr>
      <t xml:space="preserve"> Explicacion de las Debilidades y/o Fortalezas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</si>
</sst>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0"/>
      <color theme="1"/>
      <name val="Arial"/>
      <family val="2"/>
    </font>
    <font>
      <sz val="11"/>
      <color theme="1"/>
      <name val="Verdana"/>
      <family val="2"/>
    </font>
    <font>
      <sz val="10"/>
      <color theme="1"/>
      <name val="Verdana"/>
      <family val="2"/>
    </font>
    <font>
      <b/>
      <sz val="20"/>
      <color theme="0"/>
      <name val="Verdana"/>
      <family val="2"/>
    </font>
    <font>
      <sz val="11"/>
      <color theme="0"/>
      <name val="Verdana"/>
      <family val="2"/>
    </font>
    <font>
      <b/>
      <sz val="18"/>
      <color theme="0"/>
      <name val="Verdana"/>
      <family val="2"/>
    </font>
    <font>
      <sz val="20"/>
      <color rgb="FFFF0000"/>
      <name val="Verdana"/>
      <family val="2"/>
    </font>
    <font>
      <b/>
      <sz val="12"/>
      <color rgb="FFFF0000"/>
      <name val="Verdana"/>
      <family val="2"/>
    </font>
    <font>
      <b/>
      <sz val="12"/>
      <name val="Verdana"/>
      <family val="2"/>
    </font>
    <font>
      <b/>
      <sz val="16"/>
      <name val="Verdana"/>
      <family val="2"/>
    </font>
    <font>
      <sz val="25"/>
      <color theme="1"/>
      <name val="Verdana"/>
      <family val="2"/>
    </font>
    <font>
      <sz val="16"/>
      <color theme="1"/>
      <name val="Verdana"/>
      <family val="2"/>
    </font>
    <font>
      <b/>
      <sz val="10"/>
      <color rgb="FFFF0000"/>
      <name val="Verdana"/>
      <family val="2"/>
    </font>
    <font>
      <b/>
      <sz val="12"/>
      <color theme="0"/>
      <name val="Verdana"/>
      <family val="2"/>
    </font>
    <font>
      <b/>
      <u/>
      <sz val="12"/>
      <color theme="0"/>
      <name val="Verdana"/>
      <family val="2"/>
    </font>
    <font>
      <b/>
      <sz val="10"/>
      <color theme="1"/>
      <name val="Verdana"/>
      <family val="2"/>
    </font>
    <font>
      <sz val="18"/>
      <color theme="1"/>
      <name val="Verdana"/>
      <family val="2"/>
    </font>
    <font>
      <b/>
      <sz val="26"/>
      <color theme="0"/>
      <name val="Verdana"/>
      <family val="2"/>
    </font>
    <font>
      <b/>
      <sz val="36"/>
      <name val="Verdana"/>
      <family val="2"/>
    </font>
    <font>
      <b/>
      <sz val="36"/>
      <color theme="1"/>
      <name val="Verdana"/>
      <family val="2"/>
    </font>
    <font>
      <sz val="12"/>
      <name val="Verdana"/>
      <family val="2"/>
    </font>
    <font>
      <sz val="26"/>
      <color theme="1"/>
      <name val="Verdana"/>
      <family val="2"/>
    </font>
    <font>
      <sz val="36"/>
      <color theme="1"/>
      <name val="Verdana"/>
      <family val="2"/>
    </font>
    <font>
      <sz val="12"/>
      <color theme="1"/>
      <name val="Verdana"/>
      <family val="2"/>
    </font>
    <font>
      <b/>
      <i/>
      <sz val="10"/>
      <name val="Verdana"/>
      <family val="2"/>
    </font>
    <font>
      <b/>
      <i/>
      <sz val="10"/>
      <color theme="1"/>
      <name val="Verdana"/>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9">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4">
    <xf numFmtId="0" fontId="0" fillId="0" borderId="0" xfId="0"/>
    <xf numFmtId="0" fontId="1" fillId="2" borderId="6" xfId="0" applyFont="1" applyFill="1" applyBorder="1" applyAlignment="1" applyProtection="1">
      <alignment horizontal="center"/>
      <protection locked="0"/>
    </xf>
    <xf numFmtId="0" fontId="2" fillId="2" borderId="0" xfId="0" applyFont="1" applyFill="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3" fillId="3" borderId="5" xfId="0" applyFont="1" applyFill="1" applyBorder="1" applyAlignment="1">
      <alignment horizontal="center" vertical="center" wrapText="1"/>
    </xf>
    <xf numFmtId="0" fontId="1" fillId="2" borderId="0" xfId="0" applyFont="1" applyFill="1" applyAlignment="1">
      <alignment horizontal="center"/>
    </xf>
    <xf numFmtId="0" fontId="2" fillId="2" borderId="7" xfId="0" applyFont="1" applyFill="1" applyBorder="1"/>
    <xf numFmtId="0" fontId="3" fillId="3" borderId="8" xfId="0" applyFont="1" applyFill="1" applyBorder="1" applyAlignment="1">
      <alignment horizontal="center" vertical="center" wrapText="1"/>
    </xf>
    <xf numFmtId="0" fontId="3" fillId="3" borderId="6" xfId="0" applyFont="1" applyFill="1" applyBorder="1" applyAlignment="1">
      <alignment horizontal="center" vertical="center"/>
    </xf>
    <xf numFmtId="164" fontId="1" fillId="2" borderId="9" xfId="0" applyNumberFormat="1" applyFont="1" applyFill="1" applyBorder="1" applyAlignment="1" applyProtection="1">
      <alignment horizontal="center"/>
      <protection locked="0"/>
    </xf>
    <xf numFmtId="164" fontId="1" fillId="2" borderId="10" xfId="0" applyNumberFormat="1" applyFont="1" applyFill="1" applyBorder="1" applyAlignment="1" applyProtection="1">
      <alignment horizontal="center"/>
      <protection locked="0"/>
    </xf>
    <xf numFmtId="164" fontId="1" fillId="2" borderId="11" xfId="0" applyNumberFormat="1" applyFont="1" applyFill="1" applyBorder="1" applyAlignment="1" applyProtection="1">
      <alignment horizontal="center"/>
      <protection locked="0"/>
    </xf>
    <xf numFmtId="164" fontId="1" fillId="2" borderId="0" xfId="0" applyNumberFormat="1" applyFont="1" applyFill="1" applyAlignment="1">
      <alignment horizontal="center"/>
    </xf>
    <xf numFmtId="0" fontId="4" fillId="2" borderId="0" xfId="0" applyFont="1" applyFill="1" applyAlignment="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9" fontId="3" fillId="3" borderId="15" xfId="0" applyNumberFormat="1" applyFont="1" applyFill="1" applyBorder="1" applyAlignment="1" applyProtection="1">
      <alignment horizontal="center" vertical="center"/>
      <protection hidden="1"/>
    </xf>
    <xf numFmtId="0" fontId="6" fillId="2" borderId="0" xfId="0" applyFont="1" applyFill="1" applyAlignment="1">
      <alignment horizontal="center" vertical="center"/>
    </xf>
    <xf numFmtId="0" fontId="7" fillId="2" borderId="0" xfId="0" applyFont="1" applyFill="1"/>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0" xfId="0" applyFont="1" applyFill="1" applyAlignment="1">
      <alignment horizontal="center" vertical="center"/>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wrapText="1"/>
      <protection locked="0"/>
    </xf>
    <xf numFmtId="49" fontId="11" fillId="2" borderId="23" xfId="0" applyNumberFormat="1" applyFont="1" applyFill="1" applyBorder="1" applyAlignment="1" applyProtection="1">
      <alignment horizontal="justify" vertical="center" wrapText="1"/>
      <protection locked="0"/>
    </xf>
    <xf numFmtId="49" fontId="11" fillId="2" borderId="24" xfId="0" applyNumberFormat="1" applyFont="1" applyFill="1" applyBorder="1" applyAlignment="1" applyProtection="1">
      <alignment horizontal="justify" vertical="center" wrapText="1"/>
      <protection locked="0"/>
    </xf>
    <xf numFmtId="49" fontId="11" fillId="2" borderId="25" xfId="0" applyNumberFormat="1" applyFont="1" applyFill="1" applyBorder="1" applyAlignment="1" applyProtection="1">
      <alignment horizontal="justify" vertical="center" wrapText="1"/>
      <protection locked="0"/>
    </xf>
    <xf numFmtId="49" fontId="2" fillId="2" borderId="0" xfId="0" applyNumberFormat="1" applyFont="1" applyFill="1" applyAlignment="1">
      <alignment horizontal="left" vertical="top" wrapText="1"/>
    </xf>
    <xf numFmtId="49" fontId="11" fillId="2" borderId="26" xfId="0" applyNumberFormat="1" applyFont="1" applyFill="1" applyBorder="1" applyAlignment="1" applyProtection="1">
      <alignment horizontal="justify" vertical="center" wrapText="1"/>
      <protection locked="0"/>
    </xf>
    <xf numFmtId="49" fontId="11" fillId="2" borderId="27" xfId="0" applyNumberFormat="1" applyFont="1" applyFill="1" applyBorder="1" applyAlignment="1" applyProtection="1">
      <alignment horizontal="justify" vertical="center" wrapText="1"/>
      <protection locked="0"/>
    </xf>
    <xf numFmtId="49" fontId="11" fillId="2" borderId="28" xfId="0" applyNumberFormat="1" applyFont="1" applyFill="1" applyBorder="1" applyAlignment="1" applyProtection="1">
      <alignment horizontal="justify" vertical="center" wrapText="1"/>
      <protection locked="0"/>
    </xf>
    <xf numFmtId="49" fontId="9" fillId="2" borderId="29" xfId="0" applyNumberFormat="1" applyFont="1" applyFill="1" applyBorder="1" applyAlignment="1">
      <alignment horizontal="left" vertical="center" wrapText="1"/>
    </xf>
    <xf numFmtId="49" fontId="9" fillId="2" borderId="30" xfId="0" applyNumberFormat="1" applyFont="1" applyFill="1" applyBorder="1" applyAlignment="1">
      <alignment horizontal="left" vertical="center" wrapText="1"/>
    </xf>
    <xf numFmtId="0" fontId="12" fillId="2" borderId="0" xfId="0" applyFont="1" applyFill="1" applyAlignment="1">
      <alignment wrapText="1"/>
    </xf>
    <xf numFmtId="0" fontId="2" fillId="2" borderId="4" xfId="0" applyFont="1" applyFill="1" applyBorder="1" applyAlignment="1">
      <alignment vertical="center"/>
    </xf>
    <xf numFmtId="0" fontId="5" fillId="4" borderId="31" xfId="0" applyFont="1" applyFill="1" applyBorder="1" applyAlignment="1">
      <alignment horizontal="center" vertical="center" wrapText="1"/>
    </xf>
    <xf numFmtId="0" fontId="8" fillId="0" borderId="0" xfId="0" applyFont="1" applyAlignment="1">
      <alignment horizontal="center" vertical="center" wrapText="1"/>
    </xf>
    <xf numFmtId="0" fontId="13" fillId="4" borderId="31"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13" fillId="3" borderId="32"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2" fillId="2" borderId="7" xfId="0" applyFont="1" applyFill="1" applyBorder="1" applyAlignment="1">
      <alignment vertical="center"/>
    </xf>
    <xf numFmtId="0" fontId="15" fillId="2" borderId="0" xfId="0" applyFont="1" applyFill="1" applyAlignment="1">
      <alignment vertical="center" wrapText="1"/>
    </xf>
    <xf numFmtId="0" fontId="2" fillId="2" borderId="0" xfId="0" applyFont="1" applyFill="1" applyAlignment="1">
      <alignment vertical="center"/>
    </xf>
    <xf numFmtId="0" fontId="16" fillId="0" borderId="0" xfId="0" applyFont="1" applyAlignment="1">
      <alignment horizontal="center" vertical="center" wrapText="1"/>
    </xf>
    <xf numFmtId="0" fontId="2" fillId="0" borderId="0" xfId="0" applyFont="1" applyAlignment="1">
      <alignment vertical="center"/>
    </xf>
    <xf numFmtId="0" fontId="2" fillId="0" borderId="33" xfId="0" applyFont="1" applyBorder="1" applyAlignment="1">
      <alignment vertical="center"/>
    </xf>
    <xf numFmtId="0" fontId="17" fillId="5" borderId="6" xfId="0" applyFont="1" applyFill="1" applyBorder="1" applyAlignment="1">
      <alignment horizontal="center" vertical="center" wrapText="1"/>
    </xf>
    <xf numFmtId="0" fontId="13" fillId="0" borderId="0" xfId="0" applyFont="1" applyAlignment="1">
      <alignment vertical="center"/>
    </xf>
    <xf numFmtId="0" fontId="18" fillId="0" borderId="6" xfId="0" applyFont="1" applyBorder="1" applyAlignment="1" applyProtection="1">
      <alignment horizontal="center" vertical="center"/>
      <protection hidden="1"/>
    </xf>
    <xf numFmtId="9" fontId="8"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20" fillId="0" borderId="34" xfId="0" applyFont="1" applyBorder="1" applyAlignment="1" applyProtection="1">
      <alignment horizontal="justify" vertical="center" wrapText="1"/>
      <protection locked="0"/>
    </xf>
    <xf numFmtId="0" fontId="8" fillId="0" borderId="0" xfId="0" applyFont="1" applyAlignment="1">
      <alignment vertical="center"/>
    </xf>
    <xf numFmtId="9" fontId="19" fillId="6" borderId="6" xfId="0" applyNumberFormat="1" applyFont="1" applyFill="1" applyBorder="1" applyAlignment="1" applyProtection="1">
      <alignment horizontal="center" vertical="center"/>
      <protection locked="0"/>
    </xf>
    <xf numFmtId="0" fontId="8" fillId="0" borderId="11" xfId="0" applyFont="1" applyBorder="1" applyAlignment="1">
      <alignment vertical="center"/>
    </xf>
    <xf numFmtId="0" fontId="8" fillId="0" borderId="0" xfId="0" applyFont="1" applyAlignment="1">
      <alignment horizontal="left" vertical="center"/>
    </xf>
    <xf numFmtId="9" fontId="18" fillId="0" borderId="6" xfId="0" applyNumberFormat="1" applyFont="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Alignment="1">
      <alignment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22" fillId="0" borderId="6" xfId="0" applyFont="1" applyBorder="1" applyAlignment="1">
      <alignment vertical="center"/>
    </xf>
    <xf numFmtId="0" fontId="2" fillId="0" borderId="34" xfId="0" applyFont="1" applyBorder="1" applyAlignment="1">
      <alignment vertical="center"/>
    </xf>
    <xf numFmtId="0" fontId="22" fillId="0" borderId="33" xfId="0" applyFont="1" applyBorder="1" applyAlignment="1">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2" fillId="0" borderId="6" xfId="0" applyFont="1" applyBorder="1" applyAlignment="1">
      <alignment horizontal="left" vertical="center"/>
    </xf>
    <xf numFmtId="0" fontId="17" fillId="7" borderId="6" xfId="0" applyFont="1" applyFill="1" applyBorder="1" applyAlignment="1">
      <alignment horizontal="center" vertical="center" wrapText="1"/>
    </xf>
    <xf numFmtId="0" fontId="23" fillId="0" borderId="34" xfId="0" applyFont="1" applyBorder="1" applyAlignment="1" applyProtection="1">
      <alignment horizontal="justify" vertical="center" wrapText="1"/>
      <protection locked="0"/>
    </xf>
    <xf numFmtId="9" fontId="19" fillId="6" borderId="6" xfId="0" applyNumberFormat="1" applyFont="1" applyFill="1" applyBorder="1" applyAlignment="1" applyProtection="1">
      <alignment horizontal="center" vertical="center"/>
      <protection locked="0" hidden="1"/>
    </xf>
    <xf numFmtId="0" fontId="2" fillId="0" borderId="11" xfId="0" applyFont="1" applyBorder="1" applyAlignment="1">
      <alignment vertical="center"/>
    </xf>
    <xf numFmtId="0" fontId="17" fillId="3" borderId="6" xfId="0" applyFont="1" applyFill="1" applyBorder="1" applyAlignment="1">
      <alignment horizontal="center" vertical="center" wrapText="1"/>
    </xf>
    <xf numFmtId="0" fontId="20" fillId="0" borderId="11" xfId="0" applyFont="1" applyBorder="1" applyAlignment="1">
      <alignment horizontal="justify" vertical="center" wrapText="1"/>
    </xf>
    <xf numFmtId="0" fontId="17" fillId="8"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23" fillId="0" borderId="35" xfId="0" applyFont="1" applyBorder="1" applyAlignment="1" applyProtection="1">
      <alignment horizontal="justify" vertical="center" wrapText="1"/>
      <protection locked="0"/>
    </xf>
    <xf numFmtId="0" fontId="13" fillId="2" borderId="0" xfId="0" applyFont="1" applyFill="1" applyAlignment="1">
      <alignment vertical="center"/>
    </xf>
    <xf numFmtId="0" fontId="8" fillId="2" borderId="0" xfId="0" applyFont="1" applyFill="1" applyAlignment="1">
      <alignment horizontal="left" vertical="center"/>
    </xf>
    <xf numFmtId="0" fontId="24" fillId="2" borderId="0" xfId="0" applyFont="1" applyFill="1" applyAlignment="1">
      <alignment vertical="center"/>
    </xf>
    <xf numFmtId="0" fontId="25" fillId="2" borderId="0" xfId="0" applyFont="1" applyFill="1"/>
    <xf numFmtId="0" fontId="2" fillId="2" borderId="36" xfId="0" applyFont="1" applyFill="1" applyBorder="1"/>
    <xf numFmtId="0" fontId="2" fillId="2" borderId="37" xfId="0" applyFont="1" applyFill="1" applyBorder="1"/>
    <xf numFmtId="0" fontId="2" fillId="2" borderId="38" xfId="0" applyFont="1" applyFill="1" applyBorder="1"/>
  </cellXfs>
  <cellStyles count="1">
    <cellStyle name="Normal" xfId="0" builtinId="0"/>
  </cellStyles>
  <dxfs count="9">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4</xdr:col>
      <xdr:colOff>1587087</xdr:colOff>
      <xdr:row>14</xdr:row>
      <xdr:rowOff>34633</xdr:rowOff>
    </xdr:to>
    <xdr:pic>
      <xdr:nvPicPr>
        <xdr:cNvPr id="2" name="Imagen 1">
          <a:extLst>
            <a:ext uri="{FF2B5EF4-FFF2-40B4-BE49-F238E27FC236}">
              <a16:creationId xmlns:a16="http://schemas.microsoft.com/office/drawing/2014/main" id="{235BDBC5-95B5-4FF4-BCC6-52ABDE3BF0DD}"/>
            </a:ext>
          </a:extLst>
        </xdr:cNvPr>
        <xdr:cNvPicPr>
          <a:picLocks noChangeAspect="1"/>
        </xdr:cNvPicPr>
      </xdr:nvPicPr>
      <xdr:blipFill>
        <a:blip xmlns:r="http://schemas.openxmlformats.org/officeDocument/2006/relationships" r:embed="rId1"/>
        <a:stretch>
          <a:fillRect/>
        </a:stretch>
      </xdr:blipFill>
      <xdr:spPr>
        <a:xfrm>
          <a:off x="2615292" y="1702968"/>
          <a:ext cx="4401045"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men.pulido\AppData\Local\Microsoft\Windows\INetCache\Content.Outlook\I016C1FP\MECI%202024-II.xlsx" TargetMode="External"/><Relationship Id="rId1" Type="http://schemas.openxmlformats.org/officeDocument/2006/relationships/externalLinkPath" Target="file:///C:\Users\carmen.pulido\AppData\Local\Microsoft\Windows\INetCache\Content.Outlook\I016C1FP\MECI%202024-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0.89583333333333337</v>
          </cell>
        </row>
        <row r="26">
          <cell r="N26">
            <v>0.88235294117647056</v>
          </cell>
        </row>
        <row r="43">
          <cell r="N43">
            <v>0.9375</v>
          </cell>
        </row>
        <row r="55">
          <cell r="N55">
            <v>0.9642857142857143</v>
          </cell>
        </row>
        <row r="69">
          <cell r="N69">
            <v>0.8928571428571429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97pbth.xls]_tmp__2"/>
      <sheetName val="97pbth.xls"/>
      <sheetName val="[97pbth.xls][97pbth.xls]_E_tm_2"/>
      <sheetName val="[97pbth.xls][97pbth.xls]_tmp__3"/>
      <sheetName val="[97pbth.xls][97pbth.xls]_E_tm_3"/>
      <sheetName val="[97pbth.xls][97pbth.xls]_tmp__5"/>
      <sheetName val="[97pbth.xls][97pbth.xls]_E_tm_5"/>
      <sheetName val="[97pbth.xls][97pbth.xls]_tmp__4"/>
      <sheetName val="[97pbth.xls][97pbth.xls]_E_tm_4"/>
      <sheetName val="[97pbth.xls][97pbth.xls]_tmp__6"/>
      <sheetName val="[97pbth.xls][97pbth.xls]_E_tm_6"/>
      <sheetName val="[97pbth.xls][97pbth.xls]_tmp__7"/>
      <sheetName val="[97pbth.xls][97pbth.xls]_E_tm_7"/>
      <sheetName val="[97pbth.xls][97pbth.xls]_tmp__9"/>
      <sheetName val="[97pbth.xls][97pbth.xls]_E_tm_9"/>
      <sheetName val="[97pbth.xls][97pbth.xls]_tmp__8"/>
      <sheetName val="[97pbth.xls][97pbth.xls]_E_tm_8"/>
      <sheetName val="[97pbth.xls][97pbth.xls]_tmp_10"/>
      <sheetName val="[97pbth.xls][97pbth.xls]_E_t_10"/>
      <sheetName val="[97pbth.xls][97pbth.xls]_tmp_11"/>
      <sheetName val="[97pbth.xls][97pbth.xls]_E_t_11"/>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ED804-39AE-4BBD-B056-C50A973B5CC3}">
  <dimension ref="B1:V38"/>
  <sheetViews>
    <sheetView tabSelected="1" topLeftCell="D1" zoomScale="55" zoomScaleNormal="55" workbookViewId="0">
      <selection activeCell="I27" sqref="I27"/>
    </sheetView>
  </sheetViews>
  <sheetFormatPr baseColWidth="10" defaultColWidth="11.42578125" defaultRowHeight="12.75" x14ac:dyDescent="0.2"/>
  <cols>
    <col min="1" max="1" width="3.140625" style="2" customWidth="1"/>
    <col min="2" max="2" width="3.42578125" style="2" customWidth="1"/>
    <col min="3" max="3" width="72.28515625" style="2" customWidth="1"/>
    <col min="4" max="4" width="2.5703125" style="2" customWidth="1"/>
    <col min="5" max="5" width="38.7109375" style="2" customWidth="1"/>
    <col min="6" max="6" width="10.85546875" style="2" customWidth="1"/>
    <col min="7" max="7" width="23.42578125" style="2" customWidth="1"/>
    <col min="8" max="8" width="7.5703125" style="2" customWidth="1"/>
    <col min="9" max="9" width="89.7109375" style="2" customWidth="1"/>
    <col min="10" max="10" width="5.85546875" style="2" customWidth="1"/>
    <col min="11" max="11" width="28.140625" style="2" customWidth="1"/>
    <col min="12" max="12" width="4.28515625" style="2" customWidth="1"/>
    <col min="13" max="13" width="128.140625" style="2" customWidth="1"/>
    <col min="14" max="14" width="5.85546875" style="2" customWidth="1"/>
    <col min="15" max="15" width="24.85546875" style="2" customWidth="1"/>
    <col min="16" max="16" width="7" style="2" customWidth="1"/>
    <col min="17" max="16384" width="11.42578125" style="2"/>
  </cols>
  <sheetData>
    <row r="1" spans="2:16" ht="13.5" thickBot="1" x14ac:dyDescent="0.25"/>
    <row r="2" spans="2:16" ht="18" customHeight="1" thickTop="1" x14ac:dyDescent="0.2">
      <c r="B2" s="3"/>
      <c r="C2" s="4"/>
      <c r="D2" s="4"/>
      <c r="E2" s="4"/>
      <c r="F2" s="4"/>
      <c r="G2" s="4"/>
      <c r="H2" s="4"/>
      <c r="I2" s="4"/>
      <c r="J2" s="4"/>
      <c r="K2" s="4"/>
      <c r="L2" s="4"/>
      <c r="M2" s="4"/>
      <c r="N2" s="4"/>
      <c r="O2" s="4"/>
      <c r="P2" s="5"/>
    </row>
    <row r="3" spans="2:16" ht="18" customHeight="1" x14ac:dyDescent="0.2">
      <c r="B3" s="6"/>
      <c r="E3" s="7" t="s">
        <v>0</v>
      </c>
      <c r="F3" s="1" t="s">
        <v>1</v>
      </c>
      <c r="G3" s="1"/>
      <c r="H3" s="1"/>
      <c r="I3" s="1"/>
      <c r="J3" s="1"/>
      <c r="K3" s="1"/>
      <c r="L3" s="1"/>
      <c r="M3" s="1"/>
      <c r="N3" s="8"/>
      <c r="O3" s="8"/>
      <c r="P3" s="9"/>
    </row>
    <row r="4" spans="2:16" ht="18" customHeight="1" x14ac:dyDescent="0.2">
      <c r="B4" s="6"/>
      <c r="E4" s="10"/>
      <c r="F4" s="1"/>
      <c r="G4" s="1"/>
      <c r="H4" s="1"/>
      <c r="I4" s="1"/>
      <c r="J4" s="1"/>
      <c r="K4" s="1"/>
      <c r="L4" s="1"/>
      <c r="M4" s="1"/>
      <c r="N4" s="8"/>
      <c r="O4" s="8"/>
      <c r="P4" s="9"/>
    </row>
    <row r="5" spans="2:16" ht="41.25" customHeight="1" x14ac:dyDescent="0.2">
      <c r="B5" s="6"/>
      <c r="E5" s="11" t="s">
        <v>2</v>
      </c>
      <c r="F5" s="12" t="s">
        <v>3</v>
      </c>
      <c r="G5" s="13"/>
      <c r="H5" s="13"/>
      <c r="I5" s="13"/>
      <c r="J5" s="13"/>
      <c r="K5" s="13"/>
      <c r="L5" s="13"/>
      <c r="M5" s="14"/>
      <c r="N5" s="15"/>
      <c r="O5" s="15"/>
      <c r="P5" s="9"/>
    </row>
    <row r="6" spans="2:16" ht="18" customHeight="1" thickBot="1" x14ac:dyDescent="0.25">
      <c r="B6" s="6"/>
      <c r="E6" s="16"/>
      <c r="F6" s="15"/>
      <c r="G6" s="15"/>
      <c r="H6" s="15"/>
      <c r="I6" s="15"/>
      <c r="J6" s="15"/>
      <c r="K6" s="15"/>
      <c r="L6" s="15"/>
      <c r="P6" s="9"/>
    </row>
    <row r="7" spans="2:16" ht="93" customHeight="1" thickBot="1" x14ac:dyDescent="0.25">
      <c r="B7" s="6"/>
      <c r="I7" s="17" t="s">
        <v>4</v>
      </c>
      <c r="J7" s="18"/>
      <c r="K7" s="19"/>
      <c r="M7" s="20">
        <f>+AVERAGE(G25,G27,G29,G31,G33)</f>
        <v>0.91456582633053229</v>
      </c>
      <c r="N7" s="21"/>
      <c r="O7" s="21"/>
      <c r="P7" s="9"/>
    </row>
    <row r="8" spans="2:16" ht="18" customHeight="1" x14ac:dyDescent="0.2">
      <c r="B8" s="6"/>
      <c r="M8" s="22"/>
      <c r="N8" s="22"/>
      <c r="O8" s="22"/>
      <c r="P8" s="9"/>
    </row>
    <row r="9" spans="2:16" ht="18" customHeight="1" x14ac:dyDescent="0.2">
      <c r="B9" s="6"/>
      <c r="P9" s="9"/>
    </row>
    <row r="10" spans="2:16" x14ac:dyDescent="0.2">
      <c r="B10" s="6"/>
      <c r="P10" s="9"/>
    </row>
    <row r="11" spans="2:16" x14ac:dyDescent="0.2">
      <c r="B11" s="6"/>
      <c r="P11" s="9"/>
    </row>
    <row r="12" spans="2:16" x14ac:dyDescent="0.2">
      <c r="B12" s="6"/>
      <c r="P12" s="9"/>
    </row>
    <row r="13" spans="2:16" x14ac:dyDescent="0.2">
      <c r="B13" s="6"/>
      <c r="P13" s="9"/>
    </row>
    <row r="14" spans="2:16" x14ac:dyDescent="0.2">
      <c r="B14" s="6"/>
      <c r="P14" s="9"/>
    </row>
    <row r="15" spans="2:16" x14ac:dyDescent="0.2">
      <c r="B15" s="6"/>
      <c r="P15" s="9"/>
    </row>
    <row r="16" spans="2:16" x14ac:dyDescent="0.2">
      <c r="B16" s="6"/>
      <c r="P16" s="9"/>
    </row>
    <row r="17" spans="2:22" ht="22.5" x14ac:dyDescent="0.2">
      <c r="B17" s="6"/>
      <c r="C17" s="23" t="s">
        <v>5</v>
      </c>
      <c r="D17" s="24"/>
      <c r="E17" s="24"/>
      <c r="F17" s="24"/>
      <c r="G17" s="24"/>
      <c r="H17" s="24"/>
      <c r="I17" s="24"/>
      <c r="J17" s="24"/>
      <c r="K17" s="24"/>
      <c r="L17" s="24"/>
      <c r="M17" s="25"/>
      <c r="N17" s="26"/>
      <c r="O17" s="26"/>
      <c r="P17" s="9"/>
    </row>
    <row r="18" spans="2:22" ht="15.75" customHeight="1" x14ac:dyDescent="0.2">
      <c r="B18" s="6"/>
      <c r="C18" s="27"/>
      <c r="D18" s="27"/>
      <c r="E18" s="27"/>
      <c r="F18" s="27"/>
      <c r="G18" s="27"/>
      <c r="H18" s="27"/>
      <c r="I18" s="27"/>
      <c r="J18" s="27"/>
      <c r="K18" s="27"/>
      <c r="L18" s="27"/>
      <c r="M18" s="27"/>
      <c r="N18" s="28"/>
      <c r="O18" s="28"/>
      <c r="P18" s="9"/>
    </row>
    <row r="19" spans="2:22" ht="163.5" customHeight="1" x14ac:dyDescent="0.2">
      <c r="B19" s="6"/>
      <c r="C19" s="29" t="s">
        <v>6</v>
      </c>
      <c r="D19" s="30"/>
      <c r="E19" s="31" t="s">
        <v>7</v>
      </c>
      <c r="F19" s="32" t="s">
        <v>8</v>
      </c>
      <c r="G19" s="33"/>
      <c r="H19" s="33"/>
      <c r="I19" s="33"/>
      <c r="J19" s="33"/>
      <c r="K19" s="33"/>
      <c r="L19" s="33"/>
      <c r="M19" s="34"/>
      <c r="N19" s="35"/>
      <c r="O19" s="35"/>
      <c r="P19" s="9"/>
    </row>
    <row r="20" spans="2:22" ht="182.25" customHeight="1" x14ac:dyDescent="0.2">
      <c r="B20" s="6"/>
      <c r="C20" s="29" t="s">
        <v>9</v>
      </c>
      <c r="D20" s="30"/>
      <c r="E20" s="31" t="s">
        <v>7</v>
      </c>
      <c r="F20" s="36" t="s">
        <v>10</v>
      </c>
      <c r="G20" s="37"/>
      <c r="H20" s="37"/>
      <c r="I20" s="37"/>
      <c r="J20" s="37"/>
      <c r="K20" s="37"/>
      <c r="L20" s="37"/>
      <c r="M20" s="38"/>
      <c r="N20" s="35"/>
      <c r="O20" s="35"/>
      <c r="P20" s="9"/>
    </row>
    <row r="21" spans="2:22" ht="201.75" customHeight="1" x14ac:dyDescent="0.2">
      <c r="B21" s="6"/>
      <c r="C21" s="39" t="s">
        <v>11</v>
      </c>
      <c r="D21" s="40"/>
      <c r="E21" s="31" t="s">
        <v>7</v>
      </c>
      <c r="F21" s="36" t="s">
        <v>12</v>
      </c>
      <c r="G21" s="37"/>
      <c r="H21" s="37"/>
      <c r="I21" s="37"/>
      <c r="J21" s="37"/>
      <c r="K21" s="37"/>
      <c r="L21" s="37"/>
      <c r="M21" s="38"/>
      <c r="N21" s="35"/>
      <c r="O21" s="35"/>
      <c r="P21" s="9"/>
    </row>
    <row r="22" spans="2:22" ht="26.25" customHeight="1" thickBot="1" x14ac:dyDescent="0.25">
      <c r="B22" s="6"/>
      <c r="G22" s="41"/>
      <c r="P22" s="9"/>
    </row>
    <row r="23" spans="2:22" s="53" customFormat="1" ht="102.75" customHeight="1" thickBot="1" x14ac:dyDescent="0.25">
      <c r="B23" s="42"/>
      <c r="C23" s="43" t="s">
        <v>13</v>
      </c>
      <c r="D23" s="44"/>
      <c r="E23" s="45" t="s">
        <v>14</v>
      </c>
      <c r="F23" s="44"/>
      <c r="G23" s="45" t="s">
        <v>15</v>
      </c>
      <c r="H23" s="44"/>
      <c r="I23" s="46" t="s">
        <v>34</v>
      </c>
      <c r="J23" s="47"/>
      <c r="K23" s="48" t="s">
        <v>16</v>
      </c>
      <c r="L23" s="47"/>
      <c r="M23" s="49" t="s">
        <v>17</v>
      </c>
      <c r="N23" s="47"/>
      <c r="O23" s="50" t="s">
        <v>18</v>
      </c>
      <c r="P23" s="51"/>
      <c r="Q23" s="52"/>
    </row>
    <row r="24" spans="2:22" s="53" customFormat="1" ht="6.75" customHeight="1" x14ac:dyDescent="0.2">
      <c r="B24" s="42"/>
      <c r="C24" s="54"/>
      <c r="D24" s="55"/>
      <c r="E24" s="55"/>
      <c r="F24" s="55"/>
      <c r="G24" s="55"/>
      <c r="H24" s="55"/>
      <c r="I24" s="56"/>
      <c r="J24" s="55"/>
      <c r="K24" s="56"/>
      <c r="L24" s="55"/>
      <c r="M24" s="55"/>
      <c r="N24" s="55"/>
      <c r="O24" s="55"/>
      <c r="P24" s="51"/>
    </row>
    <row r="25" spans="2:22" s="53" customFormat="1" ht="409.5" customHeight="1" x14ac:dyDescent="0.2">
      <c r="B25" s="42"/>
      <c r="C25" s="57" t="s">
        <v>19</v>
      </c>
      <c r="D25" s="58"/>
      <c r="E25" s="59" t="str">
        <f>+IF([1]Hoja1!$N$2&gt;=0.5,"Si","No")</f>
        <v>Si</v>
      </c>
      <c r="F25" s="60"/>
      <c r="G25" s="61">
        <f>+[1]Hoja1!N2</f>
        <v>0.89583333333333337</v>
      </c>
      <c r="H25" s="60"/>
      <c r="I25" s="62" t="s">
        <v>20</v>
      </c>
      <c r="J25" s="63"/>
      <c r="K25" s="64">
        <v>0.73</v>
      </c>
      <c r="L25" s="65"/>
      <c r="M25" s="62" t="s">
        <v>21</v>
      </c>
      <c r="N25" s="66"/>
      <c r="O25" s="67">
        <f>G25-K25</f>
        <v>0.16583333333333339</v>
      </c>
      <c r="P25" s="68"/>
      <c r="Q25" s="69"/>
      <c r="R25" s="69"/>
      <c r="S25" s="69"/>
      <c r="T25" s="69"/>
      <c r="U25" s="69"/>
      <c r="V25" s="69"/>
    </row>
    <row r="26" spans="2:22" s="53" customFormat="1" ht="45.75" x14ac:dyDescent="0.2">
      <c r="B26" s="42"/>
      <c r="C26" s="70"/>
      <c r="D26" s="55"/>
      <c r="E26" s="71"/>
      <c r="F26" s="55"/>
      <c r="G26" s="72"/>
      <c r="H26" s="55"/>
      <c r="I26" s="73"/>
      <c r="J26" s="55"/>
      <c r="K26" s="74"/>
      <c r="L26" s="55"/>
      <c r="M26" s="75"/>
      <c r="N26" s="76"/>
      <c r="O26" s="77"/>
      <c r="P26" s="51"/>
    </row>
    <row r="27" spans="2:22" s="53" customFormat="1" ht="409.5" customHeight="1" x14ac:dyDescent="0.2">
      <c r="B27" s="42"/>
      <c r="C27" s="78" t="s">
        <v>22</v>
      </c>
      <c r="D27" s="58"/>
      <c r="E27" s="59" t="str">
        <f>+IF([1]Hoja1!$N$26&gt;=0.5,"Si","No")</f>
        <v>Si</v>
      </c>
      <c r="F27" s="55"/>
      <c r="G27" s="61">
        <f>+[1]Hoja1!N26</f>
        <v>0.88235294117647056</v>
      </c>
      <c r="H27" s="55"/>
      <c r="I27" s="79" t="s">
        <v>23</v>
      </c>
      <c r="J27" s="55"/>
      <c r="K27" s="80">
        <v>0.82352941176470584</v>
      </c>
      <c r="L27" s="81"/>
      <c r="M27" s="62" t="s">
        <v>24</v>
      </c>
      <c r="N27" s="66"/>
      <c r="O27" s="67">
        <f>G27-K27</f>
        <v>5.8823529411764719E-2</v>
      </c>
      <c r="P27" s="51"/>
    </row>
    <row r="28" spans="2:22" s="53" customFormat="1" ht="45.75" x14ac:dyDescent="0.2">
      <c r="B28" s="42"/>
      <c r="C28" s="70"/>
      <c r="D28" s="55"/>
      <c r="E28" s="71"/>
      <c r="F28" s="55"/>
      <c r="G28" s="72"/>
      <c r="H28" s="55"/>
      <c r="I28" s="73"/>
      <c r="J28" s="55"/>
      <c r="K28" s="74"/>
      <c r="L28" s="55"/>
      <c r="M28" s="75"/>
      <c r="N28" s="76"/>
      <c r="O28" s="77"/>
      <c r="P28" s="51"/>
    </row>
    <row r="29" spans="2:22" s="53" customFormat="1" ht="123" customHeight="1" x14ac:dyDescent="0.2">
      <c r="B29" s="42"/>
      <c r="C29" s="82" t="s">
        <v>25</v>
      </c>
      <c r="D29" s="58"/>
      <c r="E29" s="59" t="str">
        <f>+IF([1]Hoja1!$N$43&gt;=0.5,"Si","No")</f>
        <v>Si</v>
      </c>
      <c r="F29" s="55"/>
      <c r="G29" s="61">
        <f>+[1]Hoja1!N43</f>
        <v>0.9375</v>
      </c>
      <c r="H29" s="55"/>
      <c r="I29" s="79" t="s">
        <v>26</v>
      </c>
      <c r="J29" s="55"/>
      <c r="K29" s="80">
        <v>0.95833333333333337</v>
      </c>
      <c r="L29" s="81"/>
      <c r="M29" s="83" t="s">
        <v>27</v>
      </c>
      <c r="N29" s="66"/>
      <c r="O29" s="67">
        <f>G29-K29</f>
        <v>-2.083333333333337E-2</v>
      </c>
      <c r="P29" s="51"/>
    </row>
    <row r="30" spans="2:22" s="53" customFormat="1" ht="45.75" x14ac:dyDescent="0.2">
      <c r="B30" s="42"/>
      <c r="C30" s="70"/>
      <c r="D30" s="55"/>
      <c r="E30" s="71"/>
      <c r="F30" s="55"/>
      <c r="G30" s="72"/>
      <c r="H30" s="55"/>
      <c r="I30" s="73"/>
      <c r="J30" s="55"/>
      <c r="K30" s="74"/>
      <c r="L30" s="55"/>
      <c r="M30" s="75"/>
      <c r="N30" s="76"/>
      <c r="O30" s="77"/>
      <c r="P30" s="51"/>
    </row>
    <row r="31" spans="2:22" s="53" customFormat="1" ht="279" customHeight="1" x14ac:dyDescent="0.2">
      <c r="B31" s="42"/>
      <c r="C31" s="84" t="s">
        <v>28</v>
      </c>
      <c r="D31" s="58"/>
      <c r="E31" s="59" t="str">
        <f>+IF([1]Hoja1!$N$55&gt;=0.5,"Si","No")</f>
        <v>Si</v>
      </c>
      <c r="F31" s="55"/>
      <c r="G31" s="61">
        <f>+[1]Hoja1!N55</f>
        <v>0.9642857142857143</v>
      </c>
      <c r="H31" s="55"/>
      <c r="I31" s="79" t="s">
        <v>29</v>
      </c>
      <c r="J31" s="55"/>
      <c r="K31" s="80">
        <v>0.9285714285714286</v>
      </c>
      <c r="L31" s="81"/>
      <c r="M31" s="62" t="s">
        <v>30</v>
      </c>
      <c r="N31" s="66"/>
      <c r="O31" s="67">
        <f>G31-K31</f>
        <v>3.5714285714285698E-2</v>
      </c>
      <c r="P31" s="51"/>
    </row>
    <row r="32" spans="2:22" s="53" customFormat="1" ht="12" customHeight="1" x14ac:dyDescent="0.2">
      <c r="B32" s="42"/>
      <c r="C32" s="70"/>
      <c r="D32" s="55"/>
      <c r="E32" s="71"/>
      <c r="F32" s="55"/>
      <c r="G32" s="72"/>
      <c r="H32" s="55"/>
      <c r="I32" s="73"/>
      <c r="J32" s="55"/>
      <c r="K32" s="74"/>
      <c r="L32" s="55"/>
      <c r="M32" s="75"/>
      <c r="N32" s="76"/>
      <c r="O32" s="77"/>
      <c r="P32" s="51"/>
    </row>
    <row r="33" spans="2:16" s="53" customFormat="1" ht="273.75" customHeight="1" thickBot="1" x14ac:dyDescent="0.25">
      <c r="B33" s="42"/>
      <c r="C33" s="85" t="s">
        <v>31</v>
      </c>
      <c r="D33" s="58"/>
      <c r="E33" s="59" t="str">
        <f>+IF([1]Hoja1!$N$69&gt;=0.5,"Si","No")</f>
        <v>Si</v>
      </c>
      <c r="F33" s="55"/>
      <c r="G33" s="61">
        <f>+[1]Hoja1!N69</f>
        <v>0.8928571428571429</v>
      </c>
      <c r="H33" s="55"/>
      <c r="I33" s="86" t="s">
        <v>32</v>
      </c>
      <c r="J33" s="55"/>
      <c r="K33" s="80">
        <v>0.8571428571428571</v>
      </c>
      <c r="L33" s="81"/>
      <c r="M33" s="62" t="s">
        <v>33</v>
      </c>
      <c r="N33" s="66"/>
      <c r="O33" s="67">
        <f>G33-K33</f>
        <v>3.5714285714285809E-2</v>
      </c>
      <c r="P33" s="51"/>
    </row>
    <row r="34" spans="2:16" s="53" customFormat="1" ht="15" x14ac:dyDescent="0.2">
      <c r="B34" s="42"/>
      <c r="C34" s="87"/>
      <c r="D34" s="87"/>
      <c r="E34" s="28"/>
      <c r="M34" s="88"/>
      <c r="N34" s="88"/>
      <c r="O34" s="88"/>
      <c r="P34" s="51"/>
    </row>
    <row r="35" spans="2:16" ht="15" x14ac:dyDescent="0.2">
      <c r="B35" s="6"/>
      <c r="C35" s="89"/>
      <c r="D35" s="87"/>
      <c r="E35" s="28"/>
      <c r="M35" s="88"/>
      <c r="N35" s="88"/>
      <c r="O35" s="88"/>
      <c r="P35" s="9"/>
    </row>
    <row r="36" spans="2:16" x14ac:dyDescent="0.2">
      <c r="B36" s="6"/>
      <c r="C36" s="90"/>
      <c r="P36" s="9"/>
    </row>
    <row r="37" spans="2:16" ht="13.5" thickBot="1" x14ac:dyDescent="0.25">
      <c r="B37" s="91"/>
      <c r="C37" s="92"/>
      <c r="D37" s="92"/>
      <c r="E37" s="92"/>
      <c r="F37" s="92"/>
      <c r="G37" s="92"/>
      <c r="H37" s="92"/>
      <c r="I37" s="92"/>
      <c r="J37" s="92"/>
      <c r="K37" s="92"/>
      <c r="L37" s="92"/>
      <c r="M37" s="92"/>
      <c r="N37" s="92"/>
      <c r="O37" s="92"/>
      <c r="P37" s="93"/>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8" priority="8" operator="between">
      <formula>0.76</formula>
      <formula>1</formula>
    </cfRule>
    <cfRule type="cellIs" dxfId="7" priority="9" operator="between">
      <formula>0.51</formula>
      <formula>0.75</formula>
    </cfRule>
    <cfRule type="cellIs" dxfId="6" priority="10" operator="between">
      <formula>0.26</formula>
      <formula>0.5</formula>
    </cfRule>
  </conditionalFormatting>
  <conditionalFormatting sqref="K25">
    <cfRule type="cellIs" dxfId="5" priority="1" operator="between">
      <formula>0.76</formula>
      <formula>1</formula>
    </cfRule>
    <cfRule type="cellIs" dxfId="4" priority="2" operator="between">
      <formula>0.51</formula>
      <formula>0.75</formula>
    </cfRule>
    <cfRule type="cellIs" dxfId="3" priority="3" operator="between">
      <formula>0.26</formula>
      <formula>0.5</formula>
    </cfRule>
  </conditionalFormatting>
  <conditionalFormatting sqref="M7">
    <cfRule type="cellIs" priority="4" operator="between">
      <formula>0.76</formula>
      <formula>1</formula>
    </cfRule>
    <cfRule type="cellIs" dxfId="2" priority="5" operator="between">
      <formula>0.51</formula>
      <formula>0.75</formula>
    </cfRule>
    <cfRule type="cellIs" dxfId="1" priority="6" operator="between">
      <formula>0.26</formula>
      <formula>0.5</formula>
    </cfRule>
    <cfRule type="cellIs" dxfId="0" priority="7" operator="between">
      <formula>0</formula>
      <formula>0.25</formula>
    </cfRule>
  </conditionalFormatting>
  <dataValidations count="4">
    <dataValidation type="list" allowBlank="1" showInputMessage="1" showErrorMessage="1" sqref="E19" xr:uid="{70238DC8-EA48-438D-8801-9774E7923E1C}">
      <formula1>"Si,No,En proceso"</formula1>
    </dataValidation>
    <dataValidation type="list" allowBlank="1" showInputMessage="1" showErrorMessage="1" sqref="N20:O20 E20:E21" xr:uid="{6E00EC4E-3469-47DB-82F2-366A9EB86D60}">
      <formula1>"Si, No"</formula1>
    </dataValidation>
    <dataValidation type="list" allowBlank="1" showInputMessage="1" showErrorMessage="1" sqref="N19:O19" xr:uid="{D14F5A16-F85B-49FD-9522-802CFFAC6A92}">
      <formula1>"Si,No"</formula1>
    </dataValidation>
    <dataValidation allowBlank="1" showInputMessage="1" showErrorMessage="1" prompt="Celda formulada, información proveniente de la pestaña de deficiencias." sqref="E23" xr:uid="{F7F67790-551C-486C-95DE-1781F9A31D33}"/>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Aurora Pulido Mendez</dc:creator>
  <cp:lastModifiedBy>Carmen Aurora Pulido Mendez</cp:lastModifiedBy>
  <dcterms:created xsi:type="dcterms:W3CDTF">2025-02-06T19:39:26Z</dcterms:created>
  <dcterms:modified xsi:type="dcterms:W3CDTF">2025-02-06T19:41:17Z</dcterms:modified>
</cp:coreProperties>
</file>